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икладаЧ\Acred_M\Post_akred2026_04\ankety\"/>
    </mc:Choice>
  </mc:AlternateContent>
  <bookViews>
    <workbookView xWindow="0" yWindow="0" windowWidth="20490" windowHeight="7305"/>
  </bookViews>
  <sheets>
    <sheet name="Текстові поля" sheetId="5" r:id="rId1"/>
    <sheet name="анкетування" sheetId="1" r:id="rId2"/>
    <sheet name="від 1 до 10" sheetId="4" r:id="rId3"/>
    <sheet name="Так_Ні" sheetId="3" r:id="rId4"/>
  </sheets>
  <calcPr calcId="152511" iterateDelta="9.999999999999998E-4"/>
</workbook>
</file>

<file path=xl/calcChain.xml><?xml version="1.0" encoding="utf-8"?>
<calcChain xmlns="http://schemas.openxmlformats.org/spreadsheetml/2006/main">
  <c r="K10" i="3" l="1"/>
  <c r="G2" i="4" l="1"/>
  <c r="F2" i="4"/>
  <c r="E2" i="4"/>
  <c r="I9" i="4"/>
  <c r="H9" i="4"/>
  <c r="G9" i="4"/>
  <c r="F9" i="4"/>
  <c r="E9" i="4"/>
  <c r="D9" i="4"/>
  <c r="R9" i="4" s="1"/>
  <c r="C9" i="4"/>
  <c r="I8" i="4"/>
  <c r="H8" i="4"/>
  <c r="G8" i="4"/>
  <c r="F8" i="4"/>
  <c r="E8" i="4"/>
  <c r="D8" i="4"/>
  <c r="C8" i="4"/>
  <c r="I7" i="4"/>
  <c r="H7" i="4"/>
  <c r="G7" i="4"/>
  <c r="F7" i="4"/>
  <c r="E7" i="4"/>
  <c r="D7" i="4"/>
  <c r="C7" i="4"/>
  <c r="I6" i="4"/>
  <c r="H6" i="4"/>
  <c r="G6" i="4"/>
  <c r="F6" i="4"/>
  <c r="E6" i="4"/>
  <c r="D6" i="4"/>
  <c r="C6" i="4"/>
  <c r="I5" i="4"/>
  <c r="H5" i="4"/>
  <c r="G5" i="4"/>
  <c r="F5" i="4"/>
  <c r="E5" i="4"/>
  <c r="D5" i="4"/>
  <c r="C5" i="4"/>
  <c r="I4" i="4"/>
  <c r="H4" i="4"/>
  <c r="G4" i="4"/>
  <c r="F4" i="4"/>
  <c r="E4" i="4"/>
  <c r="D4" i="4"/>
  <c r="C4" i="4"/>
  <c r="I3" i="4"/>
  <c r="H3" i="4"/>
  <c r="G3" i="4"/>
  <c r="F3" i="4"/>
  <c r="E3" i="4"/>
  <c r="D3" i="4"/>
  <c r="C3" i="4"/>
  <c r="I2" i="4"/>
  <c r="H2" i="4"/>
  <c r="D2" i="4"/>
  <c r="C2" i="4"/>
  <c r="A9" i="4"/>
  <c r="A8" i="4"/>
  <c r="A7" i="4"/>
  <c r="A6" i="4"/>
  <c r="A5" i="4"/>
  <c r="A4" i="4"/>
  <c r="A3" i="4"/>
  <c r="A2" i="4"/>
  <c r="I8" i="3"/>
  <c r="J8" i="3"/>
  <c r="K8" i="3"/>
  <c r="M8" i="3"/>
  <c r="C7" i="3"/>
  <c r="D7" i="3"/>
  <c r="E7" i="3"/>
  <c r="F7" i="3"/>
  <c r="G7" i="3"/>
  <c r="H7" i="3"/>
  <c r="B7" i="3"/>
  <c r="A8" i="3"/>
  <c r="C6" i="3"/>
  <c r="D6" i="3"/>
  <c r="E6" i="3"/>
  <c r="F6" i="3"/>
  <c r="G6" i="3"/>
  <c r="H6" i="3"/>
  <c r="B6" i="3"/>
  <c r="C5" i="3"/>
  <c r="D5" i="3"/>
  <c r="E5" i="3"/>
  <c r="F5" i="3"/>
  <c r="G5" i="3"/>
  <c r="H5" i="3"/>
  <c r="A11" i="3"/>
  <c r="A10" i="3"/>
  <c r="A9" i="3"/>
  <c r="A7" i="3"/>
  <c r="A6" i="3"/>
  <c r="A5" i="3"/>
  <c r="A4" i="3"/>
  <c r="A3" i="3"/>
  <c r="A2" i="3"/>
  <c r="L8" i="3" l="1"/>
  <c r="N9" i="4"/>
  <c r="K9" i="4"/>
  <c r="L9" i="4"/>
  <c r="N2" i="4"/>
  <c r="T9" i="4"/>
  <c r="P9" i="4"/>
  <c r="U9" i="4"/>
  <c r="S9" i="4"/>
  <c r="Q9" i="4"/>
  <c r="O9" i="4"/>
  <c r="M9" i="4"/>
  <c r="K7" i="3"/>
  <c r="K9" i="3"/>
  <c r="K11" i="3"/>
  <c r="K6" i="3"/>
  <c r="J11" i="3"/>
  <c r="J7" i="3"/>
  <c r="J9" i="3"/>
  <c r="J6" i="3"/>
  <c r="K2" i="3"/>
  <c r="J2" i="3"/>
  <c r="I3" i="3"/>
  <c r="M3" i="3" s="1"/>
  <c r="I4" i="3"/>
  <c r="M4" i="3" s="1"/>
  <c r="I5" i="3"/>
  <c r="M5" i="3" s="1"/>
  <c r="I6" i="3"/>
  <c r="I7" i="3"/>
  <c r="I9" i="3"/>
  <c r="I10" i="3"/>
  <c r="I11" i="3"/>
  <c r="I2" i="3"/>
  <c r="U3" i="4"/>
  <c r="U4" i="4"/>
  <c r="U5" i="4"/>
  <c r="U6" i="4"/>
  <c r="U7" i="4"/>
  <c r="U8" i="4"/>
  <c r="T3" i="4"/>
  <c r="T4" i="4"/>
  <c r="T5" i="4"/>
  <c r="T6" i="4"/>
  <c r="T7" i="4"/>
  <c r="T8" i="4"/>
  <c r="S3" i="4"/>
  <c r="S4" i="4"/>
  <c r="S5" i="4"/>
  <c r="S6" i="4"/>
  <c r="S7" i="4"/>
  <c r="S8" i="4"/>
  <c r="R3" i="4"/>
  <c r="R4" i="4"/>
  <c r="R5" i="4"/>
  <c r="R6" i="4"/>
  <c r="R7" i="4"/>
  <c r="R8" i="4"/>
  <c r="Q3" i="4"/>
  <c r="Q4" i="4"/>
  <c r="Q5" i="4"/>
  <c r="Q6" i="4"/>
  <c r="Q7" i="4"/>
  <c r="Q8" i="4"/>
  <c r="P3" i="4"/>
  <c r="P4" i="4"/>
  <c r="P5" i="4"/>
  <c r="P6" i="4"/>
  <c r="P7" i="4"/>
  <c r="P8" i="4"/>
  <c r="O3" i="4"/>
  <c r="O4" i="4"/>
  <c r="O5" i="4"/>
  <c r="O6" i="4"/>
  <c r="O7" i="4"/>
  <c r="O8" i="4"/>
  <c r="N3" i="4"/>
  <c r="N4" i="4"/>
  <c r="N5" i="4"/>
  <c r="N6" i="4"/>
  <c r="N7" i="4"/>
  <c r="N8" i="4"/>
  <c r="M3" i="4"/>
  <c r="M4" i="4"/>
  <c r="M5" i="4"/>
  <c r="M6" i="4"/>
  <c r="M7" i="4"/>
  <c r="M8" i="4"/>
  <c r="U2" i="4"/>
  <c r="T2" i="4"/>
  <c r="S2" i="4"/>
  <c r="R2" i="4"/>
  <c r="Q2" i="4"/>
  <c r="P2" i="4"/>
  <c r="O2" i="4"/>
  <c r="M2" i="4"/>
  <c r="L2" i="4"/>
  <c r="L3" i="4"/>
  <c r="L4" i="4"/>
  <c r="L5" i="4"/>
  <c r="L6" i="4"/>
  <c r="L7" i="4"/>
  <c r="L8" i="4"/>
  <c r="K3" i="4"/>
  <c r="V3" i="4" s="1"/>
  <c r="K4" i="4"/>
  <c r="K5" i="4"/>
  <c r="K6" i="4"/>
  <c r="K7" i="4"/>
  <c r="K8" i="4"/>
  <c r="K2" i="4"/>
  <c r="L2" i="3" l="1"/>
  <c r="Y7" i="4"/>
  <c r="X7" i="4"/>
  <c r="V7" i="4"/>
  <c r="Y5" i="4"/>
  <c r="X5" i="4"/>
  <c r="V5" i="4"/>
  <c r="Y8" i="4"/>
  <c r="X8" i="4"/>
  <c r="V8" i="4"/>
  <c r="Y6" i="4"/>
  <c r="X6" i="4"/>
  <c r="V6" i="4"/>
  <c r="Y4" i="4"/>
  <c r="X4" i="4"/>
  <c r="V4" i="4"/>
  <c r="Y9" i="4"/>
  <c r="X9" i="4"/>
  <c r="V9" i="4"/>
  <c r="X3" i="4"/>
  <c r="Y3" i="4"/>
  <c r="X2" i="4"/>
  <c r="Y2" i="4"/>
  <c r="V2" i="4"/>
  <c r="L6" i="3"/>
  <c r="M2" i="3"/>
  <c r="L7" i="3"/>
  <c r="M6" i="3"/>
  <c r="M10" i="3"/>
  <c r="M7" i="3"/>
  <c r="L4" i="3"/>
  <c r="L11" i="3"/>
  <c r="L3" i="3"/>
  <c r="L5" i="3"/>
  <c r="L9" i="3"/>
  <c r="L10" i="3"/>
  <c r="M11" i="3"/>
  <c r="M9" i="3"/>
</calcChain>
</file>

<file path=xl/sharedStrings.xml><?xml version="1.0" encoding="utf-8"?>
<sst xmlns="http://schemas.openxmlformats.org/spreadsheetml/2006/main" count="193" uniqueCount="47">
  <si>
    <t>Позначка часу</t>
  </si>
  <si>
    <t>Чи задоволені Ви переліком вибіркових дисциплін. Якщо ні, уточніть яких саме дисциплін чи розділів невистачало.</t>
  </si>
  <si>
    <t>Чи стикалися Ви з необ’єктивністю оцінювання знань при вивченні окремих дисциплін, які вивчали в попередньому семестрі? Якщо стикалися, вкажіть дисципліни</t>
  </si>
  <si>
    <t>Чи відомі Вам процедури врегулювання конфліктних ситуацій, що діють в Університеті?</t>
  </si>
  <si>
    <t>Чи відомі Вам механізми повторного проходження контрольних заходів?</t>
  </si>
  <si>
    <t>Чи відомі Вам механізми оскарження результатів контрольних заходів?</t>
  </si>
  <si>
    <t>Чи відома Вам політика Університету щодо дотримання академічної доброчесності?</t>
  </si>
  <si>
    <t>На Ваш погляд, які теми доцільно ДОДАТИ для вивчення за освітньо-професійною програмою?</t>
  </si>
  <si>
    <t>Так, в повному обсязі</t>
  </si>
  <si>
    <t>Так</t>
  </si>
  <si>
    <t>Ні</t>
  </si>
  <si>
    <t>Немає пропозицій</t>
  </si>
  <si>
    <t>так</t>
  </si>
  <si>
    <t>1 рік</t>
  </si>
  <si>
    <t>ні</t>
  </si>
  <si>
    <t>Не потрібно</t>
  </si>
  <si>
    <t>-</t>
  </si>
  <si>
    <t>Середнє</t>
  </si>
  <si>
    <t>Так, %</t>
  </si>
  <si>
    <t>Ні, %</t>
  </si>
  <si>
    <t>Зазначте будь ласка рік навчання</t>
  </si>
  <si>
    <t>Оцініть будь ласка наскільки Ви задоволені змістом освітньої програми по шкалі від 1 до 10 (1 - повністю незадоволений, 10 - задоволений на 100%)</t>
  </si>
  <si>
    <t>Оцініть будь ласка професіоналізм викладачів як фахівців у своїй навчальній дисципліні та в рамках галузі  (за десятибальною шкалою, де «1» - незадовільно, «10» - відмінно)</t>
  </si>
  <si>
    <t>Оцініть будь ласка доступність педагогічних методів викладачів (за десятибальною шкалою, де «1» - незадовільно, «10» - відмінно)</t>
  </si>
  <si>
    <t>Оцініть будь ласка ефективність педагогічних методів викладачів (за десятибальною шкалою, де «1» - незадовільно, «10» - відмінно)</t>
  </si>
  <si>
    <t>Оцініть будь ласка відповідність педагогічних методів викладачів принципам академічної свободи (за десятибальною шкалою, де «1» - незадовільно, «10» - відмінно)</t>
  </si>
  <si>
    <t>Оцініть будь ласка якість викладання лекційних матеріалів (за десятибальною шкалою, де «1» - незадовільно, «10» - відмінно)</t>
  </si>
  <si>
    <t>Оцініть якість організації практичної підготовки на освітній програмі "Електричні станції" по десятибальній шкалі  (де 1 - повністю незадоволений, 10 - задоволений на 100%)</t>
  </si>
  <si>
    <t>Оцініть будь ласка якість проведення лабораторного практикуму (за десятибальною шкалою, де «1» - незадовільно, «10» - відмінно)</t>
  </si>
  <si>
    <t>Чи відповідає, на Ваш погляд, зміст навчальних дисциплін тенденціям розвитку галузі електроенергетики?</t>
  </si>
  <si>
    <t>Чи доводиться до Вас інформація щодо цілей, змісту та очікуваних програмних результатів навчання, порядку та критеріїв оцінювання по окремим дисциплінам, які вивчали в попередньому навчальному році? Якщо "ні", у розділі "інше" вкажіть дисципліну та викладача, який не надав відповідної інформації.</t>
  </si>
  <si>
    <t>Чи використовують викладачі під  час проведення занять сучасні методи викладання (інтерактивні методи, тренінги, ділові ігри тощо)?</t>
  </si>
  <si>
    <t>Чи піддавалися Ви булінгу з боку викладачів, співробітників Університету або інших студентів? (інформацію можна деталізувати в полі "Інше")</t>
  </si>
  <si>
    <t>Які дисципліни доцільно додатково ВКЛЮЧИТИ до освітньо-професійної програми "Електричні станції" з метою її вдосконалення та осучаснення? Чому, на Ваш погляд, вони вдосконалять освітньо-професійну програму?</t>
  </si>
  <si>
    <t>Які дисципліни доцільно ВИКЛЮЧИТИ з освітньо-професійної програми "Електричні станції"? Чому, на Ваш погляд, вони зайві в освітньо-професійній програмі?</t>
  </si>
  <si>
    <t>Ваші пропозиції щодо покращення якості освітньої програми магістра «Електричні станції» та освітнього процесу</t>
  </si>
  <si>
    <t>≥5</t>
  </si>
  <si>
    <t>&lt;5</t>
  </si>
  <si>
    <t xml:space="preserve"> задовільняє </t>
  </si>
  <si>
    <t>К-сть відповідей</t>
  </si>
  <si>
    <t>Немає таких</t>
  </si>
  <si>
    <t xml:space="preserve">Немає </t>
  </si>
  <si>
    <t>08.05.2026  19:49:19 PM</t>
  </si>
  <si>
    <t>задовільняють</t>
  </si>
  <si>
    <t>не має</t>
  </si>
  <si>
    <t>Зробити якісь прості завдання бо багато дисциплін ще підпрацьовуєш в цей складний час. Сподіваюсь на розуміння</t>
  </si>
  <si>
    <t>переглянути методичні матеріали по дисциплінам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</si>
</sst>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.0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2" fillId="0" borderId="0" xfId="0" applyFont="1" applyAlignment="1"/>
    <xf numFmtId="164" fontId="0" fillId="0" borderId="0" xfId="0" applyNumberFormat="1" applyFont="1" applyAlignme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10" fontId="0" fillId="0" borderId="0" xfId="0" applyNumberFormat="1" applyFont="1" applyAlignment="1"/>
    <xf numFmtId="2" fontId="0" fillId="0" borderId="0" xfId="0" applyNumberFormat="1" applyFont="1" applyAlignment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/>
    <xf numFmtId="0" fontId="2" fillId="0" borderId="1" xfId="0" quotePrefix="1" applyFont="1" applyBorder="1" applyAlignment="1"/>
    <xf numFmtId="165" fontId="0" fillId="0" borderId="1" xfId="0" applyNumberFormat="1" applyFont="1" applyBorder="1" applyAlignment="1"/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0" xfId="0" applyFont="1" applyFill="1" applyAlignment="1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9" sqref="B19"/>
    </sheetView>
  </sheetViews>
  <sheetFormatPr defaultColWidth="8.85546875" defaultRowHeight="12.75" x14ac:dyDescent="0.2"/>
  <cols>
    <col min="1" max="1" width="52.5703125" style="22" customWidth="1"/>
    <col min="2" max="2" width="73.42578125" style="22" customWidth="1"/>
    <col min="3" max="3" width="15.7109375" style="22" customWidth="1"/>
    <col min="4" max="6" width="8.85546875" style="22"/>
    <col min="7" max="7" width="26" style="22" customWidth="1"/>
    <col min="8" max="8" width="8.85546875" style="22"/>
    <col min="9" max="9" width="18.7109375" style="22" customWidth="1"/>
    <col min="10" max="10" width="13.140625" style="22" customWidth="1"/>
    <col min="11" max="11" width="11" style="22" customWidth="1"/>
    <col min="12" max="12" width="8.85546875" style="22"/>
    <col min="13" max="13" width="17.85546875" style="22" customWidth="1"/>
    <col min="14" max="16" width="8.85546875" style="22"/>
    <col min="17" max="17" width="18.140625" style="22" customWidth="1"/>
    <col min="18" max="22" width="8.85546875" style="22"/>
    <col min="23" max="23" width="18.5703125" style="22" customWidth="1"/>
    <col min="24" max="24" width="17.28515625" style="22" customWidth="1"/>
    <col min="25" max="25" width="8.85546875" style="22"/>
    <col min="26" max="26" width="10.7109375" style="22" customWidth="1"/>
    <col min="27" max="29" width="8.85546875" style="22"/>
    <col min="30" max="30" width="25.42578125" style="22" customWidth="1"/>
    <col min="31" max="31" width="13.7109375" style="22" customWidth="1"/>
    <col min="32" max="16384" width="8.85546875" style="22"/>
  </cols>
  <sheetData>
    <row r="1" spans="1:32" x14ac:dyDescent="0.2">
      <c r="C1" s="18"/>
      <c r="D1" s="18"/>
      <c r="E1" s="18"/>
      <c r="F1" s="18"/>
      <c r="G1" s="18"/>
      <c r="H1" s="18"/>
      <c r="I1" s="18"/>
      <c r="J1" s="19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9.7" customHeight="1" x14ac:dyDescent="0.2">
      <c r="A2" s="23"/>
      <c r="B2" s="18"/>
      <c r="C2" s="18"/>
      <c r="D2" s="18"/>
      <c r="E2" s="18"/>
      <c r="F2" s="18"/>
      <c r="G2" s="18"/>
      <c r="H2" s="18"/>
      <c r="I2" s="18"/>
      <c r="J2" s="19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x14ac:dyDescent="0.2">
      <c r="A3" s="27" t="s">
        <v>7</v>
      </c>
      <c r="B3" s="21"/>
      <c r="C3" s="18"/>
      <c r="D3" s="18"/>
      <c r="E3" s="18"/>
      <c r="F3" s="18"/>
      <c r="G3" s="18"/>
      <c r="H3" s="18"/>
      <c r="I3" s="18"/>
      <c r="J3" s="19"/>
      <c r="K3" s="19"/>
      <c r="L3" s="18"/>
      <c r="M3" s="18"/>
      <c r="N3" s="18"/>
      <c r="O3" s="18"/>
      <c r="P3" s="18"/>
      <c r="Q3" s="18"/>
      <c r="R3" s="18"/>
      <c r="S3" s="18"/>
      <c r="T3" s="19"/>
      <c r="U3" s="18"/>
      <c r="V3" s="18"/>
      <c r="W3" s="18"/>
      <c r="X3" s="18"/>
      <c r="Y3" s="18"/>
      <c r="Z3" s="19"/>
      <c r="AA3" s="18"/>
      <c r="AB3" s="18"/>
      <c r="AC3" s="18"/>
      <c r="AD3" s="18"/>
      <c r="AE3" s="19"/>
      <c r="AF3" s="18"/>
    </row>
    <row r="4" spans="1:32" x14ac:dyDescent="0.2">
      <c r="A4" s="27"/>
      <c r="B4" s="21"/>
      <c r="C4" s="18"/>
      <c r="D4" s="18"/>
      <c r="E4" s="18"/>
      <c r="F4" s="18"/>
      <c r="G4" s="18"/>
      <c r="H4" s="18"/>
      <c r="I4" s="18"/>
      <c r="J4" s="19"/>
      <c r="K4" s="19"/>
      <c r="L4" s="18"/>
      <c r="M4" s="18"/>
      <c r="N4" s="18"/>
      <c r="O4" s="18"/>
      <c r="P4" s="18"/>
      <c r="Q4" s="18"/>
      <c r="R4" s="18"/>
      <c r="S4" s="18"/>
      <c r="T4" s="19"/>
      <c r="U4" s="18"/>
      <c r="V4" s="18"/>
      <c r="W4" s="18"/>
      <c r="X4" s="18"/>
      <c r="Y4" s="18"/>
      <c r="Z4" s="19"/>
      <c r="AA4" s="18"/>
      <c r="AB4" s="18"/>
      <c r="AC4" s="18"/>
      <c r="AD4" s="18"/>
      <c r="AE4" s="19"/>
      <c r="AF4" s="18"/>
    </row>
    <row r="5" spans="1:32" x14ac:dyDescent="0.2">
      <c r="A5" s="27"/>
      <c r="B5" s="21"/>
      <c r="C5" s="18"/>
      <c r="D5" s="18"/>
      <c r="E5" s="18"/>
      <c r="F5" s="18"/>
      <c r="G5" s="18"/>
      <c r="H5" s="18"/>
      <c r="I5" s="18"/>
      <c r="J5" s="19"/>
      <c r="K5" s="19"/>
      <c r="L5" s="18"/>
      <c r="M5" s="18"/>
      <c r="N5" s="18"/>
      <c r="O5" s="18"/>
      <c r="P5" s="18"/>
      <c r="Q5" s="18"/>
      <c r="R5" s="18"/>
      <c r="S5" s="18"/>
      <c r="T5" s="19"/>
      <c r="U5" s="18"/>
      <c r="V5" s="18"/>
      <c r="W5" s="18"/>
      <c r="X5" s="18"/>
      <c r="Y5" s="18"/>
      <c r="Z5" s="19"/>
      <c r="AA5" s="18"/>
      <c r="AB5" s="18"/>
      <c r="AC5" s="18"/>
      <c r="AD5" s="18"/>
      <c r="AE5" s="19"/>
      <c r="AF5" s="18"/>
    </row>
    <row r="6" spans="1:32" x14ac:dyDescent="0.2">
      <c r="A6" s="19"/>
      <c r="B6" s="18"/>
      <c r="C6" s="18"/>
      <c r="D6" s="18"/>
      <c r="E6" s="18"/>
      <c r="F6" s="18"/>
      <c r="G6" s="18"/>
      <c r="H6" s="18"/>
      <c r="I6" s="18"/>
      <c r="J6" s="19"/>
      <c r="K6" s="19"/>
      <c r="L6" s="18"/>
      <c r="M6" s="18"/>
      <c r="N6" s="18"/>
      <c r="O6" s="18"/>
      <c r="P6" s="18"/>
      <c r="Q6" s="18"/>
      <c r="R6" s="18"/>
      <c r="S6" s="18"/>
      <c r="T6" s="19"/>
      <c r="U6" s="18"/>
      <c r="V6" s="18"/>
      <c r="W6" s="18"/>
      <c r="X6" s="18"/>
      <c r="Y6" s="18"/>
      <c r="Z6" s="19"/>
      <c r="AA6" s="18"/>
      <c r="AB6" s="18"/>
      <c r="AC6" s="18"/>
      <c r="AD6" s="18"/>
      <c r="AE6" s="19"/>
      <c r="AF6" s="18"/>
    </row>
    <row r="7" spans="1:32" ht="38.25" x14ac:dyDescent="0.2">
      <c r="A7" s="24" t="s">
        <v>35</v>
      </c>
      <c r="B7" s="25" t="s">
        <v>46</v>
      </c>
      <c r="C7" s="18"/>
      <c r="D7" s="18"/>
      <c r="E7" s="18"/>
      <c r="F7" s="18"/>
      <c r="G7" s="18"/>
      <c r="H7" s="18"/>
      <c r="I7" s="19"/>
      <c r="J7" s="18"/>
      <c r="K7" s="18"/>
      <c r="L7" s="18"/>
      <c r="M7" s="18"/>
      <c r="N7" s="18"/>
      <c r="O7" s="19"/>
      <c r="P7" s="18"/>
      <c r="Q7" s="18"/>
      <c r="R7" s="18"/>
      <c r="S7" s="18"/>
      <c r="T7" s="18"/>
      <c r="U7" s="18"/>
      <c r="V7" s="18"/>
      <c r="W7" s="20"/>
      <c r="X7" s="18"/>
      <c r="Y7" s="18"/>
      <c r="Z7" s="19"/>
      <c r="AA7" s="18"/>
      <c r="AB7" s="18"/>
      <c r="AC7" s="18"/>
      <c r="AD7" s="18"/>
      <c r="AE7" s="19"/>
      <c r="AF7" s="18"/>
    </row>
    <row r="12" spans="1:32" x14ac:dyDescent="0.2">
      <c r="A12" s="26" t="s">
        <v>33</v>
      </c>
      <c r="B12" s="21"/>
    </row>
    <row r="13" spans="1:32" x14ac:dyDescent="0.2">
      <c r="A13" s="26"/>
      <c r="B13" s="21"/>
    </row>
  </sheetData>
  <mergeCells count="2">
    <mergeCell ref="A12:A13"/>
    <mergeCell ref="A3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7"/>
  <sheetViews>
    <sheetView topLeftCell="B1" zoomScale="70" zoomScaleNormal="70" workbookViewId="0">
      <pane ySplit="1" topLeftCell="A2" activePane="bottomLeft" state="frozen"/>
      <selection pane="bottomLeft" activeCell="K10" sqref="K10"/>
    </sheetView>
  </sheetViews>
  <sheetFormatPr defaultColWidth="12.7109375" defaultRowHeight="15.75" customHeight="1" x14ac:dyDescent="0.2"/>
  <cols>
    <col min="1" max="1" width="0" hidden="1" customWidth="1"/>
    <col min="2" max="3" width="18.85546875" customWidth="1"/>
    <col min="4" max="4" width="19.7109375" customWidth="1"/>
    <col min="5" max="21" width="18.85546875" customWidth="1"/>
    <col min="22" max="22" width="29.7109375" customWidth="1"/>
    <col min="23" max="23" width="18.85546875" customWidth="1"/>
    <col min="24" max="24" width="36" customWidth="1"/>
    <col min="25" max="25" width="104.42578125" bestFit="1" customWidth="1"/>
    <col min="26" max="31" width="18.85546875" customWidth="1"/>
  </cols>
  <sheetData>
    <row r="1" spans="1:25" ht="12.75" x14ac:dyDescent="0.2">
      <c r="B1" s="1" t="s">
        <v>0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1</v>
      </c>
      <c r="N1" s="1" t="s">
        <v>30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31</v>
      </c>
      <c r="U1" s="1" t="s">
        <v>32</v>
      </c>
      <c r="V1" s="1" t="s">
        <v>33</v>
      </c>
      <c r="W1" s="1" t="s">
        <v>7</v>
      </c>
      <c r="X1" s="1" t="s">
        <v>34</v>
      </c>
      <c r="Y1" s="1" t="s">
        <v>35</v>
      </c>
    </row>
    <row r="2" spans="1:25" ht="18.75" customHeight="1" x14ac:dyDescent="0.2">
      <c r="A2">
        <v>1</v>
      </c>
      <c r="B2" s="5">
        <v>46145.44159722222</v>
      </c>
      <c r="C2" s="4" t="s">
        <v>13</v>
      </c>
      <c r="D2" s="3">
        <v>10</v>
      </c>
      <c r="E2">
        <v>9</v>
      </c>
      <c r="F2">
        <v>8</v>
      </c>
      <c r="G2">
        <v>7</v>
      </c>
      <c r="H2">
        <v>7</v>
      </c>
      <c r="I2">
        <v>7</v>
      </c>
      <c r="J2">
        <v>7</v>
      </c>
      <c r="K2">
        <v>9</v>
      </c>
      <c r="L2" s="4" t="s">
        <v>12</v>
      </c>
      <c r="M2" s="3" t="s">
        <v>8</v>
      </c>
      <c r="N2" s="3" t="s">
        <v>9</v>
      </c>
      <c r="O2" s="4" t="s">
        <v>14</v>
      </c>
      <c r="P2" s="3" t="s">
        <v>9</v>
      </c>
      <c r="Q2" s="3" t="s">
        <v>9</v>
      </c>
      <c r="R2" s="3" t="s">
        <v>9</v>
      </c>
      <c r="S2" s="3" t="s">
        <v>9</v>
      </c>
      <c r="T2" s="3" t="s">
        <v>9</v>
      </c>
      <c r="U2" s="3" t="s">
        <v>10</v>
      </c>
      <c r="V2" s="4" t="s">
        <v>16</v>
      </c>
      <c r="W2" s="3" t="s">
        <v>11</v>
      </c>
      <c r="X2" s="4" t="s">
        <v>40</v>
      </c>
      <c r="Y2" s="6" t="s">
        <v>45</v>
      </c>
    </row>
    <row r="3" spans="1:25" ht="12.75" x14ac:dyDescent="0.2">
      <c r="A3">
        <v>2</v>
      </c>
      <c r="B3" s="5">
        <v>46145.503668981481</v>
      </c>
      <c r="C3" s="4" t="s">
        <v>13</v>
      </c>
      <c r="D3" s="3">
        <v>8</v>
      </c>
      <c r="E3" s="3">
        <v>9</v>
      </c>
      <c r="F3" s="3">
        <v>9</v>
      </c>
      <c r="G3" s="3">
        <v>8</v>
      </c>
      <c r="H3" s="3">
        <v>8</v>
      </c>
      <c r="I3" s="3">
        <v>9</v>
      </c>
      <c r="J3" s="3">
        <v>10</v>
      </c>
      <c r="K3" s="3">
        <v>7</v>
      </c>
      <c r="L3" s="3" t="s">
        <v>12</v>
      </c>
      <c r="M3" s="3" t="s">
        <v>8</v>
      </c>
      <c r="N3" s="3" t="s">
        <v>9</v>
      </c>
      <c r="O3" s="4" t="s">
        <v>14</v>
      </c>
      <c r="P3" s="3" t="s">
        <v>9</v>
      </c>
      <c r="Q3" s="3" t="s">
        <v>9</v>
      </c>
      <c r="R3" s="3" t="s">
        <v>9</v>
      </c>
      <c r="S3" s="3" t="s">
        <v>9</v>
      </c>
      <c r="T3" s="3" t="s">
        <v>9</v>
      </c>
      <c r="U3" s="3" t="s">
        <v>10</v>
      </c>
      <c r="V3" s="4" t="s">
        <v>16</v>
      </c>
      <c r="W3" s="4" t="s">
        <v>16</v>
      </c>
      <c r="X3" s="4" t="s">
        <v>16</v>
      </c>
      <c r="Y3" s="4" t="s">
        <v>16</v>
      </c>
    </row>
    <row r="4" spans="1:25" ht="15.75" customHeight="1" x14ac:dyDescent="0.2">
      <c r="A4">
        <v>3</v>
      </c>
      <c r="B4" s="5">
        <v>46149.882604166669</v>
      </c>
      <c r="C4" s="4" t="s">
        <v>13</v>
      </c>
      <c r="D4" s="3">
        <v>8</v>
      </c>
      <c r="E4" s="3">
        <v>9</v>
      </c>
      <c r="F4" s="3">
        <v>8</v>
      </c>
      <c r="G4" s="3">
        <v>7</v>
      </c>
      <c r="H4" s="3">
        <v>7</v>
      </c>
      <c r="I4" s="3">
        <v>9</v>
      </c>
      <c r="J4" s="3">
        <v>10</v>
      </c>
      <c r="K4" s="3">
        <v>6</v>
      </c>
      <c r="L4" s="3" t="s">
        <v>12</v>
      </c>
      <c r="M4" s="3" t="s">
        <v>8</v>
      </c>
      <c r="N4" s="3" t="s">
        <v>9</v>
      </c>
      <c r="O4" s="4" t="s">
        <v>14</v>
      </c>
      <c r="P4" s="3" t="s">
        <v>9</v>
      </c>
      <c r="Q4" s="3" t="s">
        <v>9</v>
      </c>
      <c r="R4" s="3" t="s">
        <v>9</v>
      </c>
      <c r="S4" s="3" t="s">
        <v>9</v>
      </c>
      <c r="T4" s="3" t="s">
        <v>9</v>
      </c>
      <c r="U4" s="3" t="s">
        <v>10</v>
      </c>
      <c r="V4" s="4" t="s">
        <v>16</v>
      </c>
      <c r="W4" s="4" t="s">
        <v>16</v>
      </c>
      <c r="X4" s="3" t="s">
        <v>15</v>
      </c>
      <c r="Y4" s="4" t="s">
        <v>16</v>
      </c>
    </row>
    <row r="5" spans="1:25" ht="15.75" customHeight="1" x14ac:dyDescent="0.2">
      <c r="A5">
        <v>4</v>
      </c>
      <c r="B5" s="5">
        <v>46150.465405092589</v>
      </c>
      <c r="C5" s="4" t="s">
        <v>13</v>
      </c>
      <c r="D5" s="3">
        <v>8</v>
      </c>
      <c r="E5" s="3">
        <v>8</v>
      </c>
      <c r="F5" s="3">
        <v>9</v>
      </c>
      <c r="G5" s="3">
        <v>7</v>
      </c>
      <c r="H5" s="3">
        <v>9</v>
      </c>
      <c r="I5" s="3">
        <v>7</v>
      </c>
      <c r="J5" s="3">
        <v>8</v>
      </c>
      <c r="K5" s="3">
        <v>9</v>
      </c>
      <c r="L5" s="3" t="s">
        <v>12</v>
      </c>
      <c r="M5" s="3" t="s">
        <v>8</v>
      </c>
      <c r="N5" s="3" t="s">
        <v>9</v>
      </c>
      <c r="O5" s="4" t="s">
        <v>14</v>
      </c>
      <c r="P5" s="3" t="s">
        <v>9</v>
      </c>
      <c r="Q5" s="3" t="s">
        <v>9</v>
      </c>
      <c r="R5" s="3" t="s">
        <v>9</v>
      </c>
      <c r="S5" s="3" t="s">
        <v>9</v>
      </c>
      <c r="T5" s="3" t="s">
        <v>9</v>
      </c>
      <c r="U5" s="3" t="s">
        <v>10</v>
      </c>
      <c r="V5" s="4" t="s">
        <v>43</v>
      </c>
      <c r="W5" s="4" t="s">
        <v>44</v>
      </c>
      <c r="X5" s="4" t="s">
        <v>16</v>
      </c>
      <c r="Y5" s="4" t="s">
        <v>16</v>
      </c>
    </row>
    <row r="6" spans="1:25" ht="15.75" customHeight="1" x14ac:dyDescent="0.2">
      <c r="A6">
        <v>5</v>
      </c>
      <c r="B6" s="5">
        <v>46150.674039351848</v>
      </c>
      <c r="C6" s="4" t="s">
        <v>13</v>
      </c>
      <c r="D6" s="3">
        <v>9</v>
      </c>
      <c r="E6" s="3">
        <v>9</v>
      </c>
      <c r="F6" s="3">
        <v>8</v>
      </c>
      <c r="G6" s="3">
        <v>8</v>
      </c>
      <c r="H6" s="3">
        <v>9</v>
      </c>
      <c r="I6" s="3">
        <v>8</v>
      </c>
      <c r="J6" s="3">
        <v>8</v>
      </c>
      <c r="K6" s="3">
        <v>8</v>
      </c>
      <c r="L6" s="3" t="s">
        <v>12</v>
      </c>
      <c r="M6" s="3" t="s">
        <v>8</v>
      </c>
      <c r="N6" s="3" t="s">
        <v>9</v>
      </c>
      <c r="O6" s="4" t="s">
        <v>14</v>
      </c>
      <c r="P6" s="3" t="s">
        <v>9</v>
      </c>
      <c r="Q6" s="3" t="s">
        <v>9</v>
      </c>
      <c r="R6" s="3" t="s">
        <v>9</v>
      </c>
      <c r="S6" s="3" t="s">
        <v>9</v>
      </c>
      <c r="T6" s="3" t="s">
        <v>9</v>
      </c>
      <c r="U6" s="3" t="s">
        <v>10</v>
      </c>
      <c r="V6" s="4" t="s">
        <v>16</v>
      </c>
      <c r="W6" s="4" t="s">
        <v>16</v>
      </c>
      <c r="X6" s="3" t="s">
        <v>38</v>
      </c>
      <c r="Y6" s="3" t="s">
        <v>16</v>
      </c>
    </row>
    <row r="7" spans="1:25" ht="15.75" customHeight="1" x14ac:dyDescent="0.2">
      <c r="A7">
        <v>6</v>
      </c>
      <c r="B7" s="5" t="s">
        <v>42</v>
      </c>
      <c r="C7" s="4" t="s">
        <v>13</v>
      </c>
      <c r="D7" s="3">
        <v>8</v>
      </c>
      <c r="E7" s="3">
        <v>8</v>
      </c>
      <c r="F7" s="3">
        <v>7</v>
      </c>
      <c r="G7" s="3">
        <v>6</v>
      </c>
      <c r="H7" s="3">
        <v>8</v>
      </c>
      <c r="I7" s="3">
        <v>8</v>
      </c>
      <c r="J7" s="3">
        <v>7</v>
      </c>
      <c r="K7" s="3">
        <v>7</v>
      </c>
      <c r="L7" s="3" t="s">
        <v>12</v>
      </c>
      <c r="M7" s="3" t="s">
        <v>8</v>
      </c>
      <c r="N7" s="3" t="s">
        <v>9</v>
      </c>
      <c r="O7" s="4" t="s">
        <v>14</v>
      </c>
      <c r="P7" s="3" t="s">
        <v>9</v>
      </c>
      <c r="Q7" s="3" t="s">
        <v>9</v>
      </c>
      <c r="R7" s="3" t="s">
        <v>9</v>
      </c>
      <c r="S7" s="3" t="s">
        <v>9</v>
      </c>
      <c r="T7" s="3" t="s">
        <v>9</v>
      </c>
      <c r="U7" s="3" t="s">
        <v>10</v>
      </c>
      <c r="V7" s="3" t="s">
        <v>41</v>
      </c>
      <c r="W7" s="3" t="s">
        <v>41</v>
      </c>
      <c r="X7" s="3" t="s">
        <v>16</v>
      </c>
      <c r="Y7" s="4" t="s">
        <v>16</v>
      </c>
    </row>
    <row r="8" spans="1:25" ht="15.75" customHeight="1" x14ac:dyDescent="0.2">
      <c r="A8">
        <v>7</v>
      </c>
      <c r="B8" s="2">
        <v>46152.405925925923</v>
      </c>
      <c r="C8" s="4" t="s">
        <v>13</v>
      </c>
      <c r="D8" s="3">
        <v>7</v>
      </c>
      <c r="E8" s="3">
        <v>9</v>
      </c>
      <c r="F8" s="3">
        <v>7</v>
      </c>
      <c r="G8" s="3">
        <v>6</v>
      </c>
      <c r="H8" s="3">
        <v>6</v>
      </c>
      <c r="I8" s="3">
        <v>8</v>
      </c>
      <c r="J8" s="3">
        <v>8</v>
      </c>
      <c r="K8" s="3">
        <v>8</v>
      </c>
      <c r="L8" s="3" t="s">
        <v>12</v>
      </c>
      <c r="M8" s="3" t="s">
        <v>8</v>
      </c>
      <c r="N8" s="3" t="s">
        <v>9</v>
      </c>
      <c r="O8" s="4" t="s">
        <v>14</v>
      </c>
      <c r="P8" s="3" t="s">
        <v>9</v>
      </c>
      <c r="Q8" s="3" t="s">
        <v>9</v>
      </c>
      <c r="R8" s="3" t="s">
        <v>9</v>
      </c>
      <c r="S8" s="3" t="s">
        <v>9</v>
      </c>
      <c r="T8" s="3" t="s">
        <v>9</v>
      </c>
      <c r="U8" s="3" t="s">
        <v>10</v>
      </c>
      <c r="V8" s="4" t="s">
        <v>16</v>
      </c>
      <c r="W8" s="3" t="s">
        <v>41</v>
      </c>
      <c r="X8" s="4" t="s">
        <v>16</v>
      </c>
      <c r="Y8" s="4" t="s">
        <v>16</v>
      </c>
    </row>
    <row r="9" spans="1:25" ht="15.75" customHeight="1" x14ac:dyDescent="0.2">
      <c r="D9" s="3"/>
      <c r="E9" s="3"/>
    </row>
    <row r="10" spans="1:25" ht="15.75" customHeight="1" x14ac:dyDescent="0.2">
      <c r="D10" s="3"/>
    </row>
    <row r="11" spans="1:25" ht="15.75" customHeight="1" x14ac:dyDescent="0.2">
      <c r="D11" s="3"/>
    </row>
    <row r="12" spans="1:25" ht="15.75" customHeight="1" x14ac:dyDescent="0.2">
      <c r="D12" s="3"/>
    </row>
    <row r="13" spans="1:25" ht="15.75" customHeight="1" x14ac:dyDescent="0.2">
      <c r="D13" s="3"/>
    </row>
    <row r="14" spans="1:25" ht="15.75" customHeight="1" x14ac:dyDescent="0.2">
      <c r="D14" s="3"/>
    </row>
    <row r="15" spans="1:25" ht="15.75" customHeight="1" x14ac:dyDescent="0.2">
      <c r="D15" s="3"/>
    </row>
    <row r="16" spans="1:25" ht="15.75" customHeight="1" x14ac:dyDescent="0.2">
      <c r="D16" s="3"/>
    </row>
    <row r="17" spans="4:4" ht="15.75" customHeight="1" x14ac:dyDescent="0.2">
      <c r="D1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AB3" sqref="AB3"/>
    </sheetView>
  </sheetViews>
  <sheetFormatPr defaultRowHeight="12.75" x14ac:dyDescent="0.2"/>
  <cols>
    <col min="1" max="1" width="37.28515625" customWidth="1"/>
    <col min="3" max="9" width="1.7109375" customWidth="1"/>
    <col min="12" max="21" width="2.7109375" customWidth="1"/>
    <col min="22" max="22" width="9" bestFit="1" customWidth="1"/>
    <col min="24" max="24" width="9" bestFit="1" customWidth="1"/>
    <col min="25" max="25" width="9.28515625" bestFit="1" customWidth="1"/>
  </cols>
  <sheetData>
    <row r="1" spans="1:25" ht="38.25" x14ac:dyDescent="0.2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K1" s="7" t="s">
        <v>39</v>
      </c>
      <c r="L1" s="8">
        <v>1</v>
      </c>
      <c r="M1" s="8">
        <v>2</v>
      </c>
      <c r="N1" s="8">
        <v>3</v>
      </c>
      <c r="O1" s="8">
        <v>4</v>
      </c>
      <c r="P1" s="8">
        <v>5</v>
      </c>
      <c r="Q1" s="8">
        <v>6</v>
      </c>
      <c r="R1" s="8">
        <v>7</v>
      </c>
      <c r="S1" s="8">
        <v>8</v>
      </c>
      <c r="T1" s="8">
        <v>9</v>
      </c>
      <c r="U1" s="8">
        <v>10</v>
      </c>
      <c r="V1" s="8" t="s">
        <v>17</v>
      </c>
      <c r="W1" s="9"/>
      <c r="X1" s="10" t="s">
        <v>37</v>
      </c>
      <c r="Y1" s="10" t="s">
        <v>36</v>
      </c>
    </row>
    <row r="2" spans="1:25" ht="69" customHeight="1" x14ac:dyDescent="0.2">
      <c r="A2" s="6" t="str">
        <f>анкетування!D1</f>
        <v>Оцініть будь ласка наскільки Ви задоволені змістом освітньої програми по шкалі від 1 до 10 (1 - повністю незадоволений, 10 - задоволений на 100%)</v>
      </c>
      <c r="C2" s="3">
        <f>анкетування!D2</f>
        <v>10</v>
      </c>
      <c r="D2" s="3">
        <f>анкетування!D3</f>
        <v>8</v>
      </c>
      <c r="E2" s="3">
        <f>анкетування!D4</f>
        <v>8</v>
      </c>
      <c r="F2" s="3">
        <f>анкетування!D5</f>
        <v>8</v>
      </c>
      <c r="G2" s="3">
        <f>анкетування!D6</f>
        <v>9</v>
      </c>
      <c r="H2" s="3">
        <f>анкетування!D7</f>
        <v>8</v>
      </c>
      <c r="I2" s="3">
        <f>анкетування!D8</f>
        <v>7</v>
      </c>
      <c r="K2">
        <f>COUNTIF(C2:I2,"&gt;0")</f>
        <v>7</v>
      </c>
      <c r="L2">
        <f>COUNTIF(C2:I2, "=1" )</f>
        <v>0</v>
      </c>
      <c r="M2">
        <f>COUNTIF(C2:I2, "=2" )</f>
        <v>0</v>
      </c>
      <c r="N2">
        <f>COUNTIF(C2:I2, "=3" )</f>
        <v>0</v>
      </c>
      <c r="O2">
        <f>COUNTIF(C2:I2, "=4" )</f>
        <v>0</v>
      </c>
      <c r="P2">
        <f>COUNTIF(C2:I2, "=5" )</f>
        <v>0</v>
      </c>
      <c r="Q2">
        <f>COUNTIF(C2:I2, "=6" )</f>
        <v>0</v>
      </c>
      <c r="R2">
        <f>COUNTIF(C2:I2, "=7" )</f>
        <v>1</v>
      </c>
      <c r="S2">
        <f>COUNTIF(C2:I2, "=8" )</f>
        <v>4</v>
      </c>
      <c r="T2">
        <f>COUNTIF(C2:I2, "=9" )</f>
        <v>1</v>
      </c>
      <c r="U2">
        <f>COUNTIF(C2:I2, "=10" )</f>
        <v>1</v>
      </c>
      <c r="V2" s="12">
        <f>SUM(C2:I2)/K2</f>
        <v>8.2857142857142865</v>
      </c>
      <c r="W2" s="11"/>
      <c r="X2" s="11">
        <f>SUM(L2:O2)/K2</f>
        <v>0</v>
      </c>
      <c r="Y2" s="11">
        <f>SUM(P2:U2)/K2</f>
        <v>1</v>
      </c>
    </row>
    <row r="3" spans="1:25" ht="67.900000000000006" customHeight="1" x14ac:dyDescent="0.2">
      <c r="A3" s="6" t="str">
        <f>анкетування!E1</f>
        <v>Оцініть будь ласка професіоналізм викладачів як фахівців у своїй навчальній дисципліні та в рамках галузі  (за десятибальною шкалою, де «1» - незадовільно, «10» - відмінно)</v>
      </c>
      <c r="C3">
        <f>анкетування!E2</f>
        <v>9</v>
      </c>
      <c r="D3" s="3">
        <f>анкетування!E3</f>
        <v>9</v>
      </c>
      <c r="E3" s="3">
        <f>анкетування!E4</f>
        <v>9</v>
      </c>
      <c r="F3" s="3">
        <f>анкетування!E5</f>
        <v>8</v>
      </c>
      <c r="G3" s="3">
        <f>анкетування!E6</f>
        <v>9</v>
      </c>
      <c r="H3" s="3">
        <f>анкетування!E7</f>
        <v>8</v>
      </c>
      <c r="I3" s="3">
        <f>анкетування!E8</f>
        <v>9</v>
      </c>
      <c r="K3">
        <f>COUNTIF(C3:I3,"&gt;0")</f>
        <v>7</v>
      </c>
      <c r="L3">
        <f>COUNTIF(C3:I3, "=1" )</f>
        <v>0</v>
      </c>
      <c r="M3">
        <f>COUNTIF(C3:I3, "=2" )</f>
        <v>0</v>
      </c>
      <c r="N3">
        <f>COUNTIF(C3:I3, "=3" )</f>
        <v>0</v>
      </c>
      <c r="O3">
        <f>COUNTIF(C3:I3, "=4" )</f>
        <v>0</v>
      </c>
      <c r="P3">
        <f>COUNTIF(C3:I3, "=5" )</f>
        <v>0</v>
      </c>
      <c r="Q3">
        <f>COUNTIF(C3:I3, "=6" )</f>
        <v>0</v>
      </c>
      <c r="R3">
        <f>COUNTIF(C3:I3, "=7" )</f>
        <v>0</v>
      </c>
      <c r="S3">
        <f>COUNTIF(C3:I3, "=8" )</f>
        <v>2</v>
      </c>
      <c r="T3">
        <f>COUNTIF(C3:I3, "=9" )</f>
        <v>5</v>
      </c>
      <c r="U3">
        <f>COUNTIF(C3:I3, "=10" )</f>
        <v>0</v>
      </c>
      <c r="V3" s="12">
        <f>SUM(C3:I3)/K3</f>
        <v>8.7142857142857135</v>
      </c>
      <c r="W3" s="11"/>
      <c r="X3" s="11">
        <f t="shared" ref="X3:X9" si="0">SUM(L3:O3)/K3</f>
        <v>0</v>
      </c>
      <c r="Y3" s="11">
        <f t="shared" ref="Y3:Y9" si="1">SUM(P3:U3)/K3</f>
        <v>1</v>
      </c>
    </row>
    <row r="4" spans="1:25" ht="58.15" customHeight="1" x14ac:dyDescent="0.2">
      <c r="A4" s="6" t="str">
        <f>анкетування!F1</f>
        <v>Оцініть будь ласка доступність педагогічних методів викладачів (за десятибальною шкалою, де «1» - незадовільно, «10» - відмінно)</v>
      </c>
      <c r="C4">
        <f>анкетування!F2</f>
        <v>8</v>
      </c>
      <c r="D4" s="3">
        <f>анкетування!F3</f>
        <v>9</v>
      </c>
      <c r="E4" s="3">
        <f>анкетування!F4</f>
        <v>8</v>
      </c>
      <c r="F4" s="3">
        <f>анкетування!F5</f>
        <v>9</v>
      </c>
      <c r="G4" s="3">
        <f>анкетування!F6</f>
        <v>8</v>
      </c>
      <c r="H4" s="3">
        <f>анкетування!F7</f>
        <v>7</v>
      </c>
      <c r="I4" s="3">
        <f>анкетування!F8</f>
        <v>7</v>
      </c>
      <c r="K4">
        <f>COUNTIF(C4:I4,"&gt;0")</f>
        <v>7</v>
      </c>
      <c r="L4">
        <f>COUNTIF(C4:I4, "=1" )</f>
        <v>0</v>
      </c>
      <c r="M4">
        <f>COUNTIF(C4:I4, "=2" )</f>
        <v>0</v>
      </c>
      <c r="N4">
        <f>COUNTIF(C4:I4, "=3" )</f>
        <v>0</v>
      </c>
      <c r="O4">
        <f>COUNTIF(C4:I4, "=4" )</f>
        <v>0</v>
      </c>
      <c r="P4">
        <f>COUNTIF(C4:I4, "=5" )</f>
        <v>0</v>
      </c>
      <c r="Q4">
        <f>COUNTIF(C4:I4, "=6" )</f>
        <v>0</v>
      </c>
      <c r="R4">
        <f>COUNTIF(C4:I4, "=7" )</f>
        <v>2</v>
      </c>
      <c r="S4">
        <f>COUNTIF(C4:I4, "=8" )</f>
        <v>3</v>
      </c>
      <c r="T4">
        <f>COUNTIF(C4:I4, "=9" )</f>
        <v>2</v>
      </c>
      <c r="U4">
        <f>COUNTIF(C4:I4, "=10" )</f>
        <v>0</v>
      </c>
      <c r="V4" s="12">
        <f>SUM(C4:I4)/K4</f>
        <v>8</v>
      </c>
      <c r="W4" s="11"/>
      <c r="X4" s="11">
        <f t="shared" si="0"/>
        <v>0</v>
      </c>
      <c r="Y4" s="11">
        <f t="shared" si="1"/>
        <v>1</v>
      </c>
    </row>
    <row r="5" spans="1:25" ht="56.45" customHeight="1" x14ac:dyDescent="0.2">
      <c r="A5" s="6" t="str">
        <f>анкетування!G1</f>
        <v>Оцініть будь ласка ефективність педагогічних методів викладачів (за десятибальною шкалою, де «1» - незадовільно, «10» - відмінно)</v>
      </c>
      <c r="C5">
        <f>анкетування!G2</f>
        <v>7</v>
      </c>
      <c r="D5" s="3">
        <f>анкетування!G3</f>
        <v>8</v>
      </c>
      <c r="E5" s="3">
        <f>анкетування!G4</f>
        <v>7</v>
      </c>
      <c r="F5" s="3">
        <f>анкетування!G5</f>
        <v>7</v>
      </c>
      <c r="G5" s="3">
        <f>анкетування!G6</f>
        <v>8</v>
      </c>
      <c r="H5" s="3">
        <f>анкетування!G7</f>
        <v>6</v>
      </c>
      <c r="I5" s="3">
        <f>анкетування!G8</f>
        <v>6</v>
      </c>
      <c r="K5">
        <f>COUNTIF(C5:I5,"&gt;0")</f>
        <v>7</v>
      </c>
      <c r="L5">
        <f>COUNTIF(C5:I5, "=1" )</f>
        <v>0</v>
      </c>
      <c r="M5">
        <f>COUNTIF(C5:I5, "=2" )</f>
        <v>0</v>
      </c>
      <c r="N5">
        <f>COUNTIF(C5:I5, "=3" )</f>
        <v>0</v>
      </c>
      <c r="O5">
        <f>COUNTIF(C5:I5, "=4" )</f>
        <v>0</v>
      </c>
      <c r="P5">
        <f>COUNTIF(C5:I5, "=5" )</f>
        <v>0</v>
      </c>
      <c r="Q5">
        <f>COUNTIF(C5:I5, "=6" )</f>
        <v>2</v>
      </c>
      <c r="R5">
        <f>COUNTIF(C5:I5, "=7" )</f>
        <v>3</v>
      </c>
      <c r="S5">
        <f>COUNTIF(C5:I5, "=8" )</f>
        <v>2</v>
      </c>
      <c r="T5">
        <f>COUNTIF(C5:I5, "=9" )</f>
        <v>0</v>
      </c>
      <c r="U5">
        <f>COUNTIF(C5:I5, "=10" )</f>
        <v>0</v>
      </c>
      <c r="V5" s="12">
        <f>SUM(C5:I5)/K5</f>
        <v>7</v>
      </c>
      <c r="W5" s="11"/>
      <c r="X5" s="11">
        <f t="shared" si="0"/>
        <v>0</v>
      </c>
      <c r="Y5" s="11">
        <f t="shared" si="1"/>
        <v>1</v>
      </c>
    </row>
    <row r="6" spans="1:25" ht="66.599999999999994" customHeight="1" x14ac:dyDescent="0.2">
      <c r="A6" s="6" t="str">
        <f>анкетування!H1</f>
        <v>Оцініть будь ласка відповідність педагогічних методів викладачів принципам академічної свободи (за десятибальною шкалою, де «1» - незадовільно, «10» - відмінно)</v>
      </c>
      <c r="C6">
        <f>анкетування!H2</f>
        <v>7</v>
      </c>
      <c r="D6" s="3">
        <f>анкетування!H3</f>
        <v>8</v>
      </c>
      <c r="E6" s="3">
        <f>анкетування!H4</f>
        <v>7</v>
      </c>
      <c r="F6" s="3">
        <f>анкетування!H5</f>
        <v>9</v>
      </c>
      <c r="G6" s="3">
        <f>анкетування!H6</f>
        <v>9</v>
      </c>
      <c r="H6" s="3">
        <f>анкетування!H7</f>
        <v>8</v>
      </c>
      <c r="I6" s="3">
        <f>анкетування!H8</f>
        <v>6</v>
      </c>
      <c r="K6">
        <f>COUNTIF(C6:I6,"&gt;0")</f>
        <v>7</v>
      </c>
      <c r="L6">
        <f>COUNTIF(C6:I6, "=1" )</f>
        <v>0</v>
      </c>
      <c r="M6">
        <f>COUNTIF(C6:I6, "=2" )</f>
        <v>0</v>
      </c>
      <c r="N6">
        <f>COUNTIF(C6:I6, "=3" )</f>
        <v>0</v>
      </c>
      <c r="O6">
        <f>COUNTIF(C6:I6, "=4" )</f>
        <v>0</v>
      </c>
      <c r="P6">
        <f>COUNTIF(C6:I6, "=5" )</f>
        <v>0</v>
      </c>
      <c r="Q6">
        <f>COUNTIF(C6:I6, "=6" )</f>
        <v>1</v>
      </c>
      <c r="R6">
        <f>COUNTIF(C6:I6, "=7" )</f>
        <v>2</v>
      </c>
      <c r="S6">
        <f>COUNTIF(C6:I6, "=8" )</f>
        <v>2</v>
      </c>
      <c r="T6">
        <f>COUNTIF(C6:I6, "=9" )</f>
        <v>2</v>
      </c>
      <c r="U6">
        <f>COUNTIF(C6:I6, "=10" )</f>
        <v>0</v>
      </c>
      <c r="V6" s="12">
        <f>SUM(C6:I6)/K6</f>
        <v>7.7142857142857144</v>
      </c>
      <c r="W6" s="11"/>
      <c r="X6" s="11">
        <f t="shared" si="0"/>
        <v>0</v>
      </c>
      <c r="Y6" s="11">
        <f t="shared" si="1"/>
        <v>1</v>
      </c>
    </row>
    <row r="7" spans="1:25" ht="51.75" customHeight="1" x14ac:dyDescent="0.2">
      <c r="A7" s="6" t="str">
        <f>анкетування!I1</f>
        <v>Оцініть будь ласка якість викладання лекційних матеріалів (за десятибальною шкалою, де «1» - незадовільно, «10» - відмінно)</v>
      </c>
      <c r="C7">
        <f>анкетування!I2</f>
        <v>7</v>
      </c>
      <c r="D7" s="3">
        <f>анкетування!I3</f>
        <v>9</v>
      </c>
      <c r="E7" s="3">
        <f>анкетування!I4</f>
        <v>9</v>
      </c>
      <c r="F7" s="3">
        <f>анкетування!I5</f>
        <v>7</v>
      </c>
      <c r="G7" s="3">
        <f>анкетування!I6</f>
        <v>8</v>
      </c>
      <c r="H7" s="3">
        <f>анкетування!I7</f>
        <v>8</v>
      </c>
      <c r="I7" s="3">
        <f>анкетування!I8</f>
        <v>8</v>
      </c>
      <c r="K7">
        <f>COUNTIF(C7:I7,"&gt;0")</f>
        <v>7</v>
      </c>
      <c r="L7">
        <f>COUNTIF(C7:I7, "=1" )</f>
        <v>0</v>
      </c>
      <c r="M7">
        <f>COUNTIF(C7:I7, "=2" )</f>
        <v>0</v>
      </c>
      <c r="N7">
        <f>COUNTIF(C7:I7, "=3" )</f>
        <v>0</v>
      </c>
      <c r="O7">
        <f>COUNTIF(C7:I7, "=4" )</f>
        <v>0</v>
      </c>
      <c r="P7">
        <f>COUNTIF(C7:I7, "=5" )</f>
        <v>0</v>
      </c>
      <c r="Q7">
        <f>COUNTIF(C7:I7, "=6" )</f>
        <v>0</v>
      </c>
      <c r="R7">
        <f>COUNTIF(C7:I7, "=7" )</f>
        <v>2</v>
      </c>
      <c r="S7">
        <f>COUNTIF(C7:I7, "=8" )</f>
        <v>3</v>
      </c>
      <c r="T7">
        <f>COUNTIF(C7:I7, "=9" )</f>
        <v>2</v>
      </c>
      <c r="U7">
        <f>COUNTIF(C7:I7, "=10" )</f>
        <v>0</v>
      </c>
      <c r="V7" s="12">
        <f>SUM(C7:I7)/K7</f>
        <v>8</v>
      </c>
      <c r="W7" s="11"/>
      <c r="X7" s="11">
        <f t="shared" si="0"/>
        <v>0</v>
      </c>
      <c r="Y7" s="11">
        <f t="shared" si="1"/>
        <v>1</v>
      </c>
    </row>
    <row r="8" spans="1:25" ht="74.45" customHeight="1" x14ac:dyDescent="0.2">
      <c r="A8" s="6" t="str">
        <f>анкетування!J1</f>
        <v>Оцініть якість організації практичної підготовки на освітній програмі "Електричні станції" по десятибальній шкалі  (де 1 - повністю незадоволений, 10 - задоволений на 100%)</v>
      </c>
      <c r="C8">
        <f>анкетування!J2</f>
        <v>7</v>
      </c>
      <c r="D8" s="3">
        <f>анкетування!J3</f>
        <v>10</v>
      </c>
      <c r="E8" s="3">
        <f>анкетування!J4</f>
        <v>10</v>
      </c>
      <c r="F8" s="3">
        <f>анкетування!J5</f>
        <v>8</v>
      </c>
      <c r="G8" s="3">
        <f>анкетування!J6</f>
        <v>8</v>
      </c>
      <c r="H8" s="3">
        <f>анкетування!J7</f>
        <v>7</v>
      </c>
      <c r="I8" s="3">
        <f>анкетування!J8</f>
        <v>8</v>
      </c>
      <c r="K8">
        <f>COUNTIF(C8:I8,"&gt;0")</f>
        <v>7</v>
      </c>
      <c r="L8">
        <f>COUNTIF(C8:I8, "=1" )</f>
        <v>0</v>
      </c>
      <c r="M8">
        <f>COUNTIF(C8:I8, "=2" )</f>
        <v>0</v>
      </c>
      <c r="N8">
        <f>COUNTIF(C8:I8, "=3" )</f>
        <v>0</v>
      </c>
      <c r="O8">
        <f>COUNTIF(C8:I8, "=4" )</f>
        <v>0</v>
      </c>
      <c r="P8">
        <f>COUNTIF(C8:I8, "=5" )</f>
        <v>0</v>
      </c>
      <c r="Q8">
        <f>COUNTIF(C8:I8, "=6" )</f>
        <v>0</v>
      </c>
      <c r="R8">
        <f>COUNTIF(C8:I8, "=7" )</f>
        <v>2</v>
      </c>
      <c r="S8">
        <f>COUNTIF(C8:I8, "=8" )</f>
        <v>3</v>
      </c>
      <c r="T8">
        <f>COUNTIF(C8:I8, "=9" )</f>
        <v>0</v>
      </c>
      <c r="U8">
        <f>COUNTIF(C8:I8, "=10" )</f>
        <v>2</v>
      </c>
      <c r="V8" s="12">
        <f>SUM(C8:I8)/K8</f>
        <v>8.2857142857142865</v>
      </c>
      <c r="W8" s="11"/>
      <c r="X8" s="11">
        <f t="shared" si="0"/>
        <v>0</v>
      </c>
      <c r="Y8" s="11">
        <f t="shared" si="1"/>
        <v>1</v>
      </c>
    </row>
    <row r="9" spans="1:25" ht="60" customHeight="1" x14ac:dyDescent="0.2">
      <c r="A9" s="6" t="str">
        <f>анкетування!K1</f>
        <v>Оцініть будь ласка якість проведення лабораторного практикуму (за десятибальною шкалою, де «1» - незадовільно, «10» - відмінно)</v>
      </c>
      <c r="C9">
        <f>анкетування!K2</f>
        <v>9</v>
      </c>
      <c r="D9" s="3">
        <f>анкетування!K3</f>
        <v>7</v>
      </c>
      <c r="E9" s="3">
        <f>анкетування!K4</f>
        <v>6</v>
      </c>
      <c r="F9" s="3">
        <f>анкетування!K5</f>
        <v>9</v>
      </c>
      <c r="G9" s="3">
        <f>анкетування!K6</f>
        <v>8</v>
      </c>
      <c r="H9" s="3">
        <f>анкетування!K7</f>
        <v>7</v>
      </c>
      <c r="I9" s="3">
        <f>анкетування!K8</f>
        <v>8</v>
      </c>
      <c r="K9">
        <f>COUNTIF(C9:I9,"&gt;0")</f>
        <v>7</v>
      </c>
      <c r="L9">
        <f>COUNTIF(C9:I9, "=1" )</f>
        <v>0</v>
      </c>
      <c r="M9">
        <f>COUNTIF(C9:I9, "=2" )</f>
        <v>0</v>
      </c>
      <c r="N9">
        <f>COUNTIF(C9:I9, "=3" )</f>
        <v>0</v>
      </c>
      <c r="O9">
        <f>COUNTIF(C9:I9, "=4" )</f>
        <v>0</v>
      </c>
      <c r="P9">
        <f>COUNTIF(C9:I9, "=5" )</f>
        <v>0</v>
      </c>
      <c r="Q9">
        <f>COUNTIF(C9:I9, "=6" )</f>
        <v>1</v>
      </c>
      <c r="R9">
        <f>COUNTIF(C9:I9, "=7" )</f>
        <v>2</v>
      </c>
      <c r="S9">
        <f>COUNTIF(C9:I9, "=8" )</f>
        <v>2</v>
      </c>
      <c r="T9">
        <f>COUNTIF(C9:I9, "=9" )</f>
        <v>2</v>
      </c>
      <c r="U9">
        <f>COUNTIF(C9:I9, "=10" )</f>
        <v>0</v>
      </c>
      <c r="V9" s="12">
        <f>SUM(C9:I9)/K9</f>
        <v>7.7142857142857144</v>
      </c>
      <c r="W9" s="11"/>
      <c r="X9" s="11">
        <f t="shared" si="0"/>
        <v>0</v>
      </c>
      <c r="Y9" s="11">
        <f t="shared" si="1"/>
        <v>1</v>
      </c>
    </row>
    <row r="11" spans="1:25" x14ac:dyDescent="0.2">
      <c r="V11" s="1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K16" sqref="K16"/>
    </sheetView>
  </sheetViews>
  <sheetFormatPr defaultRowHeight="12.75" x14ac:dyDescent="0.2"/>
  <cols>
    <col min="1" max="1" width="52.5703125" customWidth="1"/>
    <col min="2" max="8" width="1.7109375" customWidth="1"/>
  </cols>
  <sheetData>
    <row r="1" spans="1:13" ht="38.25" x14ac:dyDescent="0.2"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7" t="s">
        <v>39</v>
      </c>
      <c r="J1" s="13" t="s">
        <v>9</v>
      </c>
      <c r="K1" s="13" t="s">
        <v>10</v>
      </c>
      <c r="L1" s="14" t="s">
        <v>18</v>
      </c>
      <c r="M1" s="14" t="s">
        <v>19</v>
      </c>
    </row>
    <row r="2" spans="1:13" ht="25.5" x14ac:dyDescent="0.2">
      <c r="A2" s="6" t="str">
        <f>анкетування!L1</f>
        <v>Чи відповідає, на Ваш погляд, зміст навчальних дисциплін тенденціям розвитку галузі електроенергетики?</v>
      </c>
      <c r="B2" s="3" t="s">
        <v>12</v>
      </c>
      <c r="C2" s="3" t="s">
        <v>12</v>
      </c>
      <c r="D2" s="3" t="s">
        <v>12</v>
      </c>
      <c r="E2" s="3" t="s">
        <v>12</v>
      </c>
      <c r="F2" s="3" t="s">
        <v>12</v>
      </c>
      <c r="G2" s="3" t="s">
        <v>12</v>
      </c>
      <c r="H2" s="3" t="s">
        <v>12</v>
      </c>
      <c r="I2" s="15">
        <f>COUNTA(B2:H2)</f>
        <v>7</v>
      </c>
      <c r="J2" s="16">
        <f>COUNTIF(B2:H2,"Так")</f>
        <v>7</v>
      </c>
      <c r="K2" s="15">
        <f>COUNTIF(B2:H2,"Ні")</f>
        <v>0</v>
      </c>
      <c r="L2" s="17">
        <f>J2/I2*100</f>
        <v>100</v>
      </c>
      <c r="M2" s="17">
        <f>K2/I2*100</f>
        <v>0</v>
      </c>
    </row>
    <row r="3" spans="1:13" ht="37.15" customHeight="1" x14ac:dyDescent="0.2">
      <c r="A3" s="6" t="str">
        <f>анкетування!M1</f>
        <v>Чи задоволені Ви переліком вибіркових дисциплін. Якщо ні, уточніть яких саме дисциплін чи розділів невистачало.</v>
      </c>
      <c r="B3" s="6" t="s">
        <v>8</v>
      </c>
      <c r="C3" s="6" t="s">
        <v>8</v>
      </c>
      <c r="D3" s="6" t="s">
        <v>8</v>
      </c>
      <c r="E3" s="6" t="s">
        <v>8</v>
      </c>
      <c r="F3" s="6" t="s">
        <v>8</v>
      </c>
      <c r="G3" s="6" t="s">
        <v>8</v>
      </c>
      <c r="H3" s="6" t="s">
        <v>8</v>
      </c>
      <c r="I3" s="15">
        <f>COUNTA(B3:H3)</f>
        <v>7</v>
      </c>
      <c r="J3" s="16">
        <v>7</v>
      </c>
      <c r="K3" s="15">
        <v>0</v>
      </c>
      <c r="L3" s="17">
        <f t="shared" ref="L3:L11" si="0">J3/I3*100</f>
        <v>100</v>
      </c>
      <c r="M3" s="17">
        <f t="shared" ref="M3:M11" si="1">K3/I3*100</f>
        <v>0</v>
      </c>
    </row>
    <row r="4" spans="1:13" ht="82.15" customHeight="1" x14ac:dyDescent="0.2">
      <c r="A4" s="6" t="str">
        <f>анкетування!N1</f>
        <v>Чи доводиться до Вас інформація щодо цілей, змісту та очікуваних програмних результатів навчання, порядку та критеріїв оцінювання по окремим дисциплінам, які вивчали в попередньому навчальному році? Якщо "ні", у розділі "інше" вкажіть дисципліну та викладача, який не надав відповідної інформації.</v>
      </c>
      <c r="B4" s="6" t="s">
        <v>9</v>
      </c>
      <c r="C4" s="6" t="s">
        <v>9</v>
      </c>
      <c r="D4" s="6" t="s">
        <v>9</v>
      </c>
      <c r="E4" s="6" t="s">
        <v>9</v>
      </c>
      <c r="F4" s="6" t="s">
        <v>9</v>
      </c>
      <c r="G4" s="6" t="s">
        <v>9</v>
      </c>
      <c r="H4" s="6" t="s">
        <v>9</v>
      </c>
      <c r="I4" s="15">
        <f>COUNTA(B4:H4)</f>
        <v>7</v>
      </c>
      <c r="J4" s="16">
        <v>7</v>
      </c>
      <c r="K4" s="15">
        <v>0</v>
      </c>
      <c r="L4" s="17">
        <f t="shared" si="0"/>
        <v>100</v>
      </c>
      <c r="M4" s="17">
        <f t="shared" si="1"/>
        <v>0</v>
      </c>
    </row>
    <row r="5" spans="1:13" ht="49.9" customHeight="1" x14ac:dyDescent="0.2">
      <c r="A5" s="6" t="str">
        <f>анкетування!O1</f>
        <v>Чи стикалися Ви з необ’єктивністю оцінювання знань при вивченні окремих дисциплін, які вивчали в попередньому семестрі? Якщо стикалися, вкажіть дисципліни</v>
      </c>
      <c r="B5" s="6" t="s">
        <v>14</v>
      </c>
      <c r="C5" s="6" t="str">
        <f>анкетування!$O2</f>
        <v>ні</v>
      </c>
      <c r="D5" s="6" t="str">
        <f>анкетування!$O2</f>
        <v>ні</v>
      </c>
      <c r="E5" s="6" t="str">
        <f>анкетування!$O2</f>
        <v>ні</v>
      </c>
      <c r="F5" s="6" t="str">
        <f>анкетування!$O2</f>
        <v>ні</v>
      </c>
      <c r="G5" s="6" t="str">
        <f>анкетування!$O2</f>
        <v>ні</v>
      </c>
      <c r="H5" s="6" t="str">
        <f>анкетування!$O2</f>
        <v>ні</v>
      </c>
      <c r="I5" s="15">
        <f>COUNTA(B5:H5)</f>
        <v>7</v>
      </c>
      <c r="J5" s="16">
        <v>7</v>
      </c>
      <c r="K5" s="15">
        <v>0</v>
      </c>
      <c r="L5" s="17">
        <f t="shared" si="0"/>
        <v>100</v>
      </c>
      <c r="M5" s="17">
        <f t="shared" si="1"/>
        <v>0</v>
      </c>
    </row>
    <row r="6" spans="1:13" ht="37.9" customHeight="1" x14ac:dyDescent="0.2">
      <c r="A6" s="6" t="str">
        <f>анкетування!P1</f>
        <v>Чи відомі Вам процедури врегулювання конфліктних ситуацій, що діють в Університеті?</v>
      </c>
      <c r="B6" s="3" t="str">
        <f>анкетування!$P2</f>
        <v>Так</v>
      </c>
      <c r="C6" s="3" t="str">
        <f>анкетування!$P2</f>
        <v>Так</v>
      </c>
      <c r="D6" s="3" t="str">
        <f>анкетування!$P2</f>
        <v>Так</v>
      </c>
      <c r="E6" s="3" t="str">
        <f>анкетування!$P2</f>
        <v>Так</v>
      </c>
      <c r="F6" s="3" t="str">
        <f>анкетування!$P2</f>
        <v>Так</v>
      </c>
      <c r="G6" s="3" t="str">
        <f>анкетування!$P2</f>
        <v>Так</v>
      </c>
      <c r="H6" s="3" t="str">
        <f>анкетування!$P2</f>
        <v>Так</v>
      </c>
      <c r="I6" s="15">
        <f>COUNTA(B6:H6)</f>
        <v>7</v>
      </c>
      <c r="J6" s="16">
        <f>COUNTIF(B6:H6,"Так")</f>
        <v>7</v>
      </c>
      <c r="K6" s="15">
        <f>COUNTIF(B6:H6,"Ні")</f>
        <v>0</v>
      </c>
      <c r="L6" s="17">
        <f t="shared" si="0"/>
        <v>100</v>
      </c>
      <c r="M6" s="17">
        <f t="shared" si="1"/>
        <v>0</v>
      </c>
    </row>
    <row r="7" spans="1:13" ht="30" customHeight="1" x14ac:dyDescent="0.2">
      <c r="A7" s="6" t="str">
        <f>анкетування!Q1</f>
        <v>Чи відомі Вам механізми повторного проходження контрольних заходів?</v>
      </c>
      <c r="B7" s="3" t="str">
        <f>анкетування!$Q2</f>
        <v>Так</v>
      </c>
      <c r="C7" s="3" t="str">
        <f>анкетування!$Q2</f>
        <v>Так</v>
      </c>
      <c r="D7" s="3" t="str">
        <f>анкетування!$Q2</f>
        <v>Так</v>
      </c>
      <c r="E7" s="3" t="str">
        <f>анкетування!$Q2</f>
        <v>Так</v>
      </c>
      <c r="F7" s="3" t="str">
        <f>анкетування!$Q2</f>
        <v>Так</v>
      </c>
      <c r="G7" s="3" t="str">
        <f>анкетування!$Q2</f>
        <v>Так</v>
      </c>
      <c r="H7" s="3" t="str">
        <f>анкетування!$Q2</f>
        <v>Так</v>
      </c>
      <c r="I7" s="15">
        <f>COUNTA(B7:H7)</f>
        <v>7</v>
      </c>
      <c r="J7" s="16">
        <f>COUNTIF(B7:H7,"Так")</f>
        <v>7</v>
      </c>
      <c r="K7" s="15">
        <f>COUNTIF(B7:H7,"Ні")</f>
        <v>0</v>
      </c>
      <c r="L7" s="17">
        <f t="shared" si="0"/>
        <v>100</v>
      </c>
      <c r="M7" s="17">
        <f t="shared" si="1"/>
        <v>0</v>
      </c>
    </row>
    <row r="8" spans="1:13" ht="30" customHeight="1" x14ac:dyDescent="0.2">
      <c r="A8" s="6" t="str">
        <f>анкетування!R1</f>
        <v>Чи відомі Вам механізми оскарження результатів контрольних заходів?</v>
      </c>
      <c r="B8" s="3" t="s">
        <v>9</v>
      </c>
      <c r="C8" s="3" t="s">
        <v>9</v>
      </c>
      <c r="D8" s="3" t="s">
        <v>9</v>
      </c>
      <c r="E8" s="3" t="s">
        <v>9</v>
      </c>
      <c r="F8" s="3" t="s">
        <v>9</v>
      </c>
      <c r="G8" s="3" t="s">
        <v>9</v>
      </c>
      <c r="H8" s="3" t="s">
        <v>9</v>
      </c>
      <c r="I8" s="15">
        <f>COUNTA(B8:H8)</f>
        <v>7</v>
      </c>
      <c r="J8" s="16">
        <f>COUNTIF(B8:H8,"Так")</f>
        <v>7</v>
      </c>
      <c r="K8" s="15">
        <f>COUNTIF(B8:H8,"Ні")</f>
        <v>0</v>
      </c>
      <c r="L8" s="17">
        <f t="shared" ref="L8" si="2">J8/I8*100</f>
        <v>100</v>
      </c>
      <c r="M8" s="17">
        <f t="shared" ref="M8" si="3">K8/I8*100</f>
        <v>0</v>
      </c>
    </row>
    <row r="9" spans="1:13" ht="25.5" x14ac:dyDescent="0.2">
      <c r="A9" s="6" t="str">
        <f>анкетування!S1</f>
        <v>Чи відома Вам політика Університету щодо дотримання академічної доброчесності?</v>
      </c>
      <c r="B9" s="3" t="s">
        <v>9</v>
      </c>
      <c r="C9" s="3" t="s">
        <v>9</v>
      </c>
      <c r="D9" s="3" t="s">
        <v>9</v>
      </c>
      <c r="E9" s="3" t="s">
        <v>9</v>
      </c>
      <c r="F9" s="3" t="s">
        <v>9</v>
      </c>
      <c r="G9" s="3" t="s">
        <v>9</v>
      </c>
      <c r="H9" s="3" t="s">
        <v>9</v>
      </c>
      <c r="I9" s="15">
        <f>COUNTA(B9:H9)</f>
        <v>7</v>
      </c>
      <c r="J9" s="16">
        <f>COUNTIF(B9:H9,"Так")</f>
        <v>7</v>
      </c>
      <c r="K9" s="15">
        <f>COUNTIF(B9:H9,"Ні")</f>
        <v>0</v>
      </c>
      <c r="L9" s="17">
        <f t="shared" si="0"/>
        <v>100</v>
      </c>
      <c r="M9" s="17">
        <f t="shared" si="1"/>
        <v>0</v>
      </c>
    </row>
    <row r="10" spans="1:13" ht="45.6" customHeight="1" x14ac:dyDescent="0.2">
      <c r="A10" s="6" t="str">
        <f>анкетування!T1</f>
        <v>Чи використовують викладачі під  час проведення занять сучасні методи викладання (інтерактивні методи, тренінги, ділові ігри тощо)?</v>
      </c>
      <c r="B10" s="3" t="s">
        <v>9</v>
      </c>
      <c r="C10" s="3" t="s">
        <v>9</v>
      </c>
      <c r="D10" s="3" t="s">
        <v>9</v>
      </c>
      <c r="E10" s="3" t="s">
        <v>9</v>
      </c>
      <c r="F10" s="3" t="s">
        <v>9</v>
      </c>
      <c r="G10" s="3" t="s">
        <v>9</v>
      </c>
      <c r="H10" s="3" t="s">
        <v>9</v>
      </c>
      <c r="I10" s="15">
        <f>COUNTA(B10:H10)</f>
        <v>7</v>
      </c>
      <c r="J10" s="16">
        <v>7</v>
      </c>
      <c r="K10" s="15">
        <f>COUNTIF(B10:H10,"Ні")</f>
        <v>0</v>
      </c>
      <c r="L10" s="17">
        <f t="shared" si="0"/>
        <v>100</v>
      </c>
      <c r="M10" s="17">
        <f t="shared" si="1"/>
        <v>0</v>
      </c>
    </row>
    <row r="11" spans="1:13" ht="47.45" customHeight="1" x14ac:dyDescent="0.2">
      <c r="A11" s="6" t="str">
        <f>анкетування!U1</f>
        <v>Чи піддавалися Ви булінгу з боку викладачів, співробітників Університету або інших студентів? (інформацію можна деталізувати в полі "Інше")</v>
      </c>
      <c r="B11" s="3" t="s">
        <v>10</v>
      </c>
      <c r="C11" s="3" t="s">
        <v>10</v>
      </c>
      <c r="D11" s="3" t="s">
        <v>10</v>
      </c>
      <c r="E11" s="3" t="s">
        <v>10</v>
      </c>
      <c r="F11" s="3" t="s">
        <v>10</v>
      </c>
      <c r="G11" s="3" t="s">
        <v>10</v>
      </c>
      <c r="H11" s="3" t="s">
        <v>10</v>
      </c>
      <c r="I11" s="15">
        <f>COUNTA(B11:H11)</f>
        <v>7</v>
      </c>
      <c r="J11" s="16">
        <f>COUNTIF(B11:H11,"Так")</f>
        <v>0</v>
      </c>
      <c r="K11" s="15">
        <f>COUNTIF(B11:H11,"Ні")</f>
        <v>7</v>
      </c>
      <c r="L11" s="17">
        <f t="shared" si="0"/>
        <v>0</v>
      </c>
      <c r="M11" s="17">
        <f t="shared" si="1"/>
        <v>100</v>
      </c>
    </row>
    <row r="12" spans="1:13" x14ac:dyDescent="0.2">
      <c r="A12" s="3"/>
    </row>
    <row r="13" spans="1:13" x14ac:dyDescent="0.2">
      <c r="A13" s="3"/>
    </row>
    <row r="14" spans="1:13" x14ac:dyDescent="0.2">
      <c r="A14" s="3"/>
    </row>
    <row r="15" spans="1:13" x14ac:dyDescent="0.2">
      <c r="A15" s="3"/>
    </row>
    <row r="16" spans="1:13" x14ac:dyDescent="0.2">
      <c r="A16" s="3"/>
    </row>
    <row r="17" spans="1:1" x14ac:dyDescent="0.2">
      <c r="A17" s="3"/>
    </row>
    <row r="18" spans="1:1" x14ac:dyDescent="0.2">
      <c r="A18" s="3"/>
    </row>
    <row r="19" spans="1:1" x14ac:dyDescent="0.2">
      <c r="A19" s="3"/>
    </row>
    <row r="20" spans="1:1" x14ac:dyDescent="0.2">
      <c r="A20" s="3"/>
    </row>
    <row r="21" spans="1:1" x14ac:dyDescent="0.2">
      <c r="A21" s="3"/>
    </row>
    <row r="22" spans="1:1" x14ac:dyDescent="0.2">
      <c r="A22" s="3"/>
    </row>
    <row r="23" spans="1:1" x14ac:dyDescent="0.2">
      <c r="A23" s="3"/>
    </row>
    <row r="24" spans="1:1" x14ac:dyDescent="0.2">
      <c r="A24" s="3"/>
    </row>
    <row r="25" spans="1:1" x14ac:dyDescent="0.2">
      <c r="A25" s="3"/>
    </row>
    <row r="26" spans="1:1" x14ac:dyDescent="0.2">
      <c r="A26" s="3"/>
    </row>
    <row r="27" spans="1:1" x14ac:dyDescent="0.2">
      <c r="A27" s="3"/>
    </row>
    <row r="28" spans="1:1" x14ac:dyDescent="0.2">
      <c r="A28" s="3"/>
    </row>
    <row r="29" spans="1:1" x14ac:dyDescent="0.2">
      <c r="A29" s="3"/>
    </row>
    <row r="30" spans="1:1" x14ac:dyDescent="0.2">
      <c r="A30" s="3"/>
    </row>
    <row r="31" spans="1:1" x14ac:dyDescent="0.2">
      <c r="A3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Текстові поля</vt:lpstr>
      <vt:lpstr>анкетування</vt:lpstr>
      <vt:lpstr>від 1 до 10</vt:lpstr>
      <vt:lpstr>Так_Ні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kolya</cp:lastModifiedBy>
  <dcterms:created xsi:type="dcterms:W3CDTF">2023-09-13T12:12:01Z</dcterms:created>
  <dcterms:modified xsi:type="dcterms:W3CDTF">2026-08-13T08:00:37Z</dcterms:modified>
</cp:coreProperties>
</file>